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23475" windowHeight="9750"/>
  </bookViews>
  <sheets>
    <sheet name="Vertragsliste" sheetId="1" r:id="rId1"/>
    <sheet name="Arbeitsfreie Tage" sheetId="4" r:id="rId2"/>
  </sheets>
  <definedNames>
    <definedName name="ArbeitsfreieTage">'Arbeitsfreie Tage'!$B$5:$B$63</definedName>
  </definedNames>
  <calcPr calcId="144525"/>
</workbook>
</file>

<file path=xl/calcChain.xml><?xml version="1.0" encoding="utf-8"?>
<calcChain xmlns="http://schemas.openxmlformats.org/spreadsheetml/2006/main">
  <c r="D2" i="4" l="1"/>
  <c r="C2" i="4"/>
  <c r="B2" i="4"/>
  <c r="A44" i="4" l="1"/>
  <c r="A4" i="4"/>
  <c r="C1" i="4"/>
  <c r="A24" i="4" s="1"/>
  <c r="B18" i="4"/>
  <c r="B17" i="4"/>
  <c r="B16" i="4"/>
  <c r="B15" i="4"/>
  <c r="B14" i="4"/>
  <c r="B12" i="4"/>
  <c r="B8" i="4"/>
  <c r="B6" i="4"/>
  <c r="B5" i="4"/>
  <c r="B10" i="4"/>
  <c r="B32" i="4" l="1"/>
  <c r="B26" i="4"/>
  <c r="B25" i="4"/>
  <c r="B27" i="4"/>
  <c r="D1" i="4"/>
  <c r="B38" i="4"/>
  <c r="B37" i="4"/>
  <c r="B36" i="4"/>
  <c r="B35" i="4"/>
  <c r="B34" i="4"/>
  <c r="B28" i="4"/>
  <c r="B33" i="4"/>
  <c r="B31" i="4"/>
  <c r="B30" i="4"/>
  <c r="B29" i="4"/>
  <c r="B7" i="4"/>
  <c r="B9" i="4"/>
  <c r="B11" i="4"/>
  <c r="B13" i="4"/>
  <c r="B45" i="4" l="1"/>
  <c r="B46" i="4"/>
  <c r="B52" i="4"/>
  <c r="B48" i="4"/>
  <c r="B54" i="4"/>
  <c r="B55" i="4"/>
  <c r="B56" i="4"/>
  <c r="B57" i="4"/>
  <c r="B58" i="4"/>
  <c r="B49" i="4" l="1"/>
  <c r="B51" i="4"/>
  <c r="B47" i="4"/>
  <c r="B50" i="4"/>
  <c r="B53" i="4"/>
  <c r="L2" i="1" l="1"/>
</calcChain>
</file>

<file path=xl/sharedStrings.xml><?xml version="1.0" encoding="utf-8"?>
<sst xmlns="http://schemas.openxmlformats.org/spreadsheetml/2006/main" count="148" uniqueCount="109">
  <si>
    <t>Pers. Nr.</t>
  </si>
  <si>
    <t>Name</t>
  </si>
  <si>
    <t>Vorname</t>
  </si>
  <si>
    <t>Arbeitszeit (Std.)</t>
  </si>
  <si>
    <t>210-001</t>
  </si>
  <si>
    <t>Thewes</t>
  </si>
  <si>
    <t>Paul</t>
  </si>
  <si>
    <t>210-002</t>
  </si>
  <si>
    <t>Piel</t>
  </si>
  <si>
    <t>Luis</t>
  </si>
  <si>
    <t>210-003</t>
  </si>
  <si>
    <t>Lohmeyer</t>
  </si>
  <si>
    <t>Herbert</t>
  </si>
  <si>
    <t>210-004</t>
  </si>
  <si>
    <t>Umbert</t>
  </si>
  <si>
    <t>Hanno</t>
  </si>
  <si>
    <t>210-005</t>
  </si>
  <si>
    <t>da Silva</t>
  </si>
  <si>
    <t>Everaldo</t>
  </si>
  <si>
    <t>210-006</t>
  </si>
  <si>
    <t>Wolsch</t>
  </si>
  <si>
    <t>Lydia</t>
  </si>
  <si>
    <t>210-007</t>
  </si>
  <si>
    <t>Ballert</t>
  </si>
  <si>
    <t>Susanne</t>
  </si>
  <si>
    <t>210-008</t>
  </si>
  <si>
    <t>Saupel</t>
  </si>
  <si>
    <t>Udo</t>
  </si>
  <si>
    <t>210-009</t>
  </si>
  <si>
    <t>Abel</t>
  </si>
  <si>
    <t>Ute</t>
  </si>
  <si>
    <t>210-010</t>
  </si>
  <si>
    <t>Überlag</t>
  </si>
  <si>
    <t>Sabine</t>
  </si>
  <si>
    <t>210-011</t>
  </si>
  <si>
    <t>Hellmeier</t>
  </si>
  <si>
    <t>Josephine</t>
  </si>
  <si>
    <t>210-012</t>
  </si>
  <si>
    <t>Ewaldt</t>
  </si>
  <si>
    <t>Thomas</t>
  </si>
  <si>
    <t>210-013</t>
  </si>
  <si>
    <t>Hermes</t>
  </si>
  <si>
    <t>Karoline</t>
  </si>
  <si>
    <t>210-014</t>
  </si>
  <si>
    <t>Boer</t>
  </si>
  <si>
    <t>Maria</t>
  </si>
  <si>
    <t>210-015</t>
  </si>
  <si>
    <t>Kuster</t>
  </si>
  <si>
    <t>210-016</t>
  </si>
  <si>
    <t>Kramer</t>
  </si>
  <si>
    <t>Ella</t>
  </si>
  <si>
    <t>210-017</t>
  </si>
  <si>
    <t>Thönnes</t>
  </si>
  <si>
    <t>Felix</t>
  </si>
  <si>
    <t>210-018</t>
  </si>
  <si>
    <t>Kirschner</t>
  </si>
  <si>
    <t>Klaus</t>
  </si>
  <si>
    <t>210-019</t>
  </si>
  <si>
    <t>Malakow</t>
  </si>
  <si>
    <t>Eva</t>
  </si>
  <si>
    <t>210-020</t>
  </si>
  <si>
    <t>Traun</t>
  </si>
  <si>
    <t>Anna</t>
  </si>
  <si>
    <t>210-021</t>
  </si>
  <si>
    <t>Person</t>
  </si>
  <si>
    <t>Gabriel</t>
  </si>
  <si>
    <t>210-022</t>
  </si>
  <si>
    <t>Grün</t>
  </si>
  <si>
    <t>Andy</t>
  </si>
  <si>
    <t>210-023</t>
  </si>
  <si>
    <t>Drehsen</t>
  </si>
  <si>
    <t>Frank</t>
  </si>
  <si>
    <t>210-024</t>
  </si>
  <si>
    <t>Kant</t>
  </si>
  <si>
    <t>Guido</t>
  </si>
  <si>
    <t>210-025</t>
  </si>
  <si>
    <t>Tallert</t>
  </si>
  <si>
    <t>Jan</t>
  </si>
  <si>
    <t>210-026</t>
  </si>
  <si>
    <t>Friedrich</t>
  </si>
  <si>
    <t>Karl</t>
  </si>
  <si>
    <t>Vertragsbeginn</t>
  </si>
  <si>
    <t>Laufzeit (in Monaten)</t>
  </si>
  <si>
    <t>Vertragsende</t>
  </si>
  <si>
    <t>Nettoarbeitstage</t>
  </si>
  <si>
    <t>Jahr:</t>
  </si>
  <si>
    <t>berechneter Ostermontag:</t>
  </si>
  <si>
    <t>Datum</t>
  </si>
  <si>
    <t>Neujahr</t>
  </si>
  <si>
    <t>Hl. 3 Könige</t>
  </si>
  <si>
    <t>Karfreitag</t>
  </si>
  <si>
    <t>1. Mai</t>
  </si>
  <si>
    <t>Himmelfahrt</t>
  </si>
  <si>
    <t>Pfingstmontag</t>
  </si>
  <si>
    <t>Fronleichnam</t>
  </si>
  <si>
    <t>Ostermontag</t>
  </si>
  <si>
    <t>Mariä Himmelfahrt</t>
  </si>
  <si>
    <t>Nationalfeiertag</t>
  </si>
  <si>
    <t>Reformationstag</t>
  </si>
  <si>
    <t>Allerheiligen</t>
  </si>
  <si>
    <t>1. Weihnachtstag</t>
  </si>
  <si>
    <t>2. Weihnachtstag</t>
  </si>
  <si>
    <t>Zusatztag 1</t>
  </si>
  <si>
    <t>Zusatztag 2</t>
  </si>
  <si>
    <t>Zusatztag 3</t>
  </si>
  <si>
    <t>Zusatztag 4</t>
  </si>
  <si>
    <t>Zusatztag 5</t>
  </si>
  <si>
    <t>verbleibend</t>
  </si>
  <si>
    <t>Nettoarbeitstage bis zum Monatsende: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</si>
</sst>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0" xfId="0" applyFont="1" applyBorder="1"/>
    <xf numFmtId="0" fontId="2" fillId="0" borderId="0" xfId="0" applyNumberFormat="1" applyFont="1"/>
    <xf numFmtId="14" fontId="2" fillId="0" borderId="0" xfId="0" applyNumberFormat="1" applyFont="1" applyBorder="1"/>
    <xf numFmtId="14" fontId="2" fillId="0" borderId="0" xfId="0" applyNumberFormat="1" applyFont="1"/>
    <xf numFmtId="0" fontId="1" fillId="0" borderId="0" xfId="0" applyFont="1" applyFill="1" applyBorder="1" applyAlignment="1"/>
    <xf numFmtId="0" fontId="3" fillId="0" borderId="0" xfId="0" applyFont="1"/>
    <xf numFmtId="0" fontId="4" fillId="0" borderId="0" xfId="0" applyFont="1"/>
    <xf numFmtId="14" fontId="5" fillId="0" borderId="0" xfId="0" applyNumberFormat="1" applyFont="1"/>
    <xf numFmtId="0" fontId="5" fillId="0" borderId="0" xfId="0" applyFont="1"/>
    <xf numFmtId="49" fontId="6" fillId="0" borderId="0" xfId="1" applyNumberFormat="1" applyFont="1" applyFill="1" applyBorder="1"/>
    <xf numFmtId="14" fontId="4" fillId="0" borderId="0" xfId="0" applyNumberFormat="1" applyFont="1"/>
    <xf numFmtId="0" fontId="6" fillId="0" borderId="0" xfId="1" applyFont="1"/>
    <xf numFmtId="0" fontId="6" fillId="0" borderId="0" xfId="1" applyFont="1" applyFill="1" applyBorder="1"/>
    <xf numFmtId="0" fontId="7" fillId="0" borderId="0" xfId="0" applyFont="1"/>
  </cellXfs>
  <cellStyles count="2">
    <cellStyle name="Standard" xfId="0" builtinId="0"/>
    <cellStyle name="Standard_anwesenhei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F2" sqref="F2"/>
    </sheetView>
  </sheetViews>
  <sheetFormatPr baseColWidth="10" defaultRowHeight="15" x14ac:dyDescent="0.25"/>
  <cols>
    <col min="1" max="1" width="10.140625" bestFit="1" customWidth="1"/>
    <col min="4" max="4" width="17.42578125" bestFit="1" customWidth="1"/>
    <col min="5" max="5" width="23.85546875" bestFit="1" customWidth="1"/>
    <col min="6" max="6" width="15.42578125" bestFit="1" customWidth="1"/>
    <col min="7" max="7" width="19.140625" bestFit="1" customWidth="1"/>
    <col min="8" max="8" width="13.5703125" bestFit="1" customWidth="1"/>
    <col min="9" max="9" width="19.42578125" bestFit="1" customWidth="1"/>
  </cols>
  <sheetData>
    <row r="1" spans="1:12" x14ac:dyDescent="0.25">
      <c r="A1" s="1" t="s">
        <v>0</v>
      </c>
      <c r="B1" s="2" t="s">
        <v>1</v>
      </c>
      <c r="C1" s="2" t="s">
        <v>2</v>
      </c>
      <c r="D1" s="2" t="s">
        <v>81</v>
      </c>
      <c r="E1" s="2" t="s">
        <v>82</v>
      </c>
      <c r="F1" s="2" t="s">
        <v>83</v>
      </c>
      <c r="G1" s="2" t="s">
        <v>84</v>
      </c>
      <c r="H1" s="2" t="s">
        <v>107</v>
      </c>
      <c r="I1" s="2" t="s">
        <v>3</v>
      </c>
      <c r="L1" s="8" t="s">
        <v>108</v>
      </c>
    </row>
    <row r="2" spans="1:12" x14ac:dyDescent="0.25">
      <c r="A2" s="3" t="s">
        <v>4</v>
      </c>
      <c r="B2" s="4" t="s">
        <v>5</v>
      </c>
      <c r="C2" s="4" t="s">
        <v>6</v>
      </c>
      <c r="D2" s="6">
        <v>40179</v>
      </c>
      <c r="E2" s="5">
        <v>24</v>
      </c>
      <c r="F2" s="7"/>
      <c r="G2" s="5"/>
      <c r="H2" s="5"/>
      <c r="I2" s="5">
        <v>167</v>
      </c>
      <c r="L2">
        <f ca="1">NETWORKDAYS(TODAY(),EOMONTH(TODAY(),0),ArbeitsfreieTage)</f>
        <v>4</v>
      </c>
    </row>
    <row r="3" spans="1:12" x14ac:dyDescent="0.25">
      <c r="A3" s="3" t="s">
        <v>7</v>
      </c>
      <c r="B3" s="4" t="s">
        <v>8</v>
      </c>
      <c r="C3" s="4" t="s">
        <v>9</v>
      </c>
      <c r="D3" s="6">
        <v>40179</v>
      </c>
      <c r="E3" s="5">
        <v>24</v>
      </c>
      <c r="F3" s="7"/>
      <c r="G3" s="5"/>
      <c r="H3" s="5"/>
      <c r="I3" s="5">
        <v>167</v>
      </c>
    </row>
    <row r="4" spans="1:12" x14ac:dyDescent="0.25">
      <c r="A4" s="3" t="s">
        <v>10</v>
      </c>
      <c r="B4" s="4" t="s">
        <v>11</v>
      </c>
      <c r="C4" s="4" t="s">
        <v>12</v>
      </c>
      <c r="D4" s="6">
        <v>40179</v>
      </c>
      <c r="E4" s="5">
        <v>24</v>
      </c>
      <c r="F4" s="7"/>
      <c r="G4" s="5"/>
      <c r="H4" s="5"/>
      <c r="I4" s="5">
        <v>167</v>
      </c>
    </row>
    <row r="5" spans="1:12" x14ac:dyDescent="0.25">
      <c r="A5" s="3" t="s">
        <v>13</v>
      </c>
      <c r="B5" s="4" t="s">
        <v>14</v>
      </c>
      <c r="C5" s="4" t="s">
        <v>15</v>
      </c>
      <c r="D5" s="6">
        <v>40179</v>
      </c>
      <c r="E5" s="5">
        <v>24</v>
      </c>
      <c r="F5" s="7"/>
      <c r="G5" s="5"/>
      <c r="H5" s="5"/>
      <c r="I5" s="5">
        <v>83</v>
      </c>
    </row>
    <row r="6" spans="1:12" x14ac:dyDescent="0.25">
      <c r="A6" s="3" t="s">
        <v>16</v>
      </c>
      <c r="B6" s="4" t="s">
        <v>17</v>
      </c>
      <c r="C6" s="4" t="s">
        <v>18</v>
      </c>
      <c r="D6" s="6">
        <v>40179</v>
      </c>
      <c r="E6" s="5">
        <v>24</v>
      </c>
      <c r="F6" s="7"/>
      <c r="G6" s="5"/>
      <c r="H6" s="5"/>
      <c r="I6" s="5">
        <v>167</v>
      </c>
    </row>
    <row r="7" spans="1:12" x14ac:dyDescent="0.25">
      <c r="A7" s="3" t="s">
        <v>19</v>
      </c>
      <c r="B7" s="4" t="s">
        <v>20</v>
      </c>
      <c r="C7" s="4" t="s">
        <v>21</v>
      </c>
      <c r="D7" s="6">
        <v>40179</v>
      </c>
      <c r="E7" s="5">
        <v>24</v>
      </c>
      <c r="F7" s="7"/>
      <c r="G7" s="5"/>
      <c r="H7" s="5"/>
      <c r="I7" s="5">
        <v>167</v>
      </c>
    </row>
    <row r="8" spans="1:12" x14ac:dyDescent="0.25">
      <c r="A8" s="3" t="s">
        <v>22</v>
      </c>
      <c r="B8" s="4" t="s">
        <v>23</v>
      </c>
      <c r="C8" s="4" t="s">
        <v>24</v>
      </c>
      <c r="D8" s="6">
        <v>40179</v>
      </c>
      <c r="E8" s="5">
        <v>24</v>
      </c>
      <c r="F8" s="7"/>
      <c r="G8" s="5"/>
      <c r="H8" s="5"/>
      <c r="I8" s="5">
        <v>167</v>
      </c>
    </row>
    <row r="9" spans="1:12" x14ac:dyDescent="0.25">
      <c r="A9" s="3" t="s">
        <v>25</v>
      </c>
      <c r="B9" s="4" t="s">
        <v>26</v>
      </c>
      <c r="C9" s="4" t="s">
        <v>27</v>
      </c>
      <c r="D9" s="6">
        <v>40210</v>
      </c>
      <c r="E9" s="5">
        <v>24</v>
      </c>
      <c r="F9" s="7"/>
      <c r="G9" s="5"/>
      <c r="H9" s="5"/>
      <c r="I9" s="5">
        <v>167</v>
      </c>
    </row>
    <row r="10" spans="1:12" x14ac:dyDescent="0.25">
      <c r="A10" s="3" t="s">
        <v>28</v>
      </c>
      <c r="B10" s="4" t="s">
        <v>29</v>
      </c>
      <c r="C10" s="4" t="s">
        <v>30</v>
      </c>
      <c r="D10" s="6">
        <v>40210</v>
      </c>
      <c r="E10" s="5">
        <v>18</v>
      </c>
      <c r="F10" s="7"/>
      <c r="G10" s="5"/>
      <c r="H10" s="5"/>
      <c r="I10" s="5">
        <v>83</v>
      </c>
    </row>
    <row r="11" spans="1:12" x14ac:dyDescent="0.25">
      <c r="A11" s="3" t="s">
        <v>31</v>
      </c>
      <c r="B11" s="4" t="s">
        <v>32</v>
      </c>
      <c r="C11" s="4" t="s">
        <v>33</v>
      </c>
      <c r="D11" s="6">
        <v>40210</v>
      </c>
      <c r="E11" s="5">
        <v>18</v>
      </c>
      <c r="F11" s="7"/>
      <c r="G11" s="5"/>
      <c r="H11" s="5"/>
      <c r="I11" s="5">
        <v>56</v>
      </c>
    </row>
    <row r="12" spans="1:12" x14ac:dyDescent="0.25">
      <c r="A12" s="3" t="s">
        <v>34</v>
      </c>
      <c r="B12" s="4" t="s">
        <v>35</v>
      </c>
      <c r="C12" s="4" t="s">
        <v>36</v>
      </c>
      <c r="D12" s="6">
        <v>40210</v>
      </c>
      <c r="E12" s="5">
        <v>18</v>
      </c>
      <c r="F12" s="7"/>
      <c r="G12" s="5"/>
      <c r="H12" s="5"/>
      <c r="I12" s="5">
        <v>167</v>
      </c>
    </row>
    <row r="13" spans="1:12" x14ac:dyDescent="0.25">
      <c r="A13" s="3" t="s">
        <v>37</v>
      </c>
      <c r="B13" s="4" t="s">
        <v>38</v>
      </c>
      <c r="C13" s="4" t="s">
        <v>39</v>
      </c>
      <c r="D13" s="6">
        <v>40210</v>
      </c>
      <c r="E13" s="5">
        <v>12</v>
      </c>
      <c r="F13" s="7"/>
      <c r="G13" s="5"/>
      <c r="H13" s="5"/>
      <c r="I13" s="5">
        <v>167</v>
      </c>
    </row>
    <row r="14" spans="1:12" x14ac:dyDescent="0.25">
      <c r="A14" s="3" t="s">
        <v>40</v>
      </c>
      <c r="B14" s="4" t="s">
        <v>41</v>
      </c>
      <c r="C14" s="4" t="s">
        <v>42</v>
      </c>
      <c r="D14" s="6">
        <v>40210</v>
      </c>
      <c r="E14" s="5">
        <v>12</v>
      </c>
      <c r="F14" s="7"/>
      <c r="G14" s="5"/>
      <c r="H14" s="5"/>
      <c r="I14" s="5">
        <v>167</v>
      </c>
    </row>
    <row r="15" spans="1:12" x14ac:dyDescent="0.25">
      <c r="A15" s="3" t="s">
        <v>43</v>
      </c>
      <c r="B15" s="4" t="s">
        <v>44</v>
      </c>
      <c r="C15" s="4" t="s">
        <v>45</v>
      </c>
      <c r="D15" s="6">
        <v>40210</v>
      </c>
      <c r="E15" s="5">
        <v>24</v>
      </c>
      <c r="F15" s="7"/>
      <c r="G15" s="5"/>
      <c r="H15" s="5"/>
      <c r="I15" s="5">
        <v>167</v>
      </c>
    </row>
    <row r="16" spans="1:12" x14ac:dyDescent="0.25">
      <c r="A16" s="3" t="s">
        <v>46</v>
      </c>
      <c r="B16" s="4" t="s">
        <v>47</v>
      </c>
      <c r="C16" s="4" t="s">
        <v>39</v>
      </c>
      <c r="D16" s="6">
        <v>40210</v>
      </c>
      <c r="E16" s="5">
        <v>24</v>
      </c>
      <c r="F16" s="7"/>
      <c r="G16" s="5"/>
      <c r="H16" s="5"/>
      <c r="I16" s="5">
        <v>167</v>
      </c>
    </row>
    <row r="17" spans="1:9" x14ac:dyDescent="0.25">
      <c r="A17" s="3" t="s">
        <v>48</v>
      </c>
      <c r="B17" s="4" t="s">
        <v>49</v>
      </c>
      <c r="C17" s="4" t="s">
        <v>50</v>
      </c>
      <c r="D17" s="6">
        <v>40210</v>
      </c>
      <c r="E17" s="5">
        <v>18</v>
      </c>
      <c r="F17" s="7"/>
      <c r="G17" s="5"/>
      <c r="H17" s="5"/>
      <c r="I17" s="5">
        <v>167</v>
      </c>
    </row>
    <row r="18" spans="1:9" x14ac:dyDescent="0.25">
      <c r="A18" s="3" t="s">
        <v>51</v>
      </c>
      <c r="B18" s="4" t="s">
        <v>52</v>
      </c>
      <c r="C18" s="4" t="s">
        <v>53</v>
      </c>
      <c r="D18" s="6">
        <v>40269</v>
      </c>
      <c r="E18" s="5">
        <v>18</v>
      </c>
      <c r="F18" s="7"/>
      <c r="G18" s="5"/>
      <c r="H18" s="5"/>
      <c r="I18" s="5">
        <v>167</v>
      </c>
    </row>
    <row r="19" spans="1:9" x14ac:dyDescent="0.25">
      <c r="A19" s="3" t="s">
        <v>54</v>
      </c>
      <c r="B19" s="4" t="s">
        <v>55</v>
      </c>
      <c r="C19" s="4" t="s">
        <v>56</v>
      </c>
      <c r="D19" s="6">
        <v>40269</v>
      </c>
      <c r="E19" s="5">
        <v>18</v>
      </c>
      <c r="F19" s="7"/>
      <c r="G19" s="5"/>
      <c r="H19" s="5"/>
      <c r="I19" s="5">
        <v>167</v>
      </c>
    </row>
    <row r="20" spans="1:9" x14ac:dyDescent="0.25">
      <c r="A20" s="3" t="s">
        <v>57</v>
      </c>
      <c r="B20" s="4" t="s">
        <v>58</v>
      </c>
      <c r="C20" s="4" t="s">
        <v>59</v>
      </c>
      <c r="D20" s="6">
        <v>40269</v>
      </c>
      <c r="E20" s="5">
        <v>12</v>
      </c>
      <c r="F20" s="7"/>
      <c r="G20" s="5"/>
      <c r="H20" s="5"/>
      <c r="I20" s="5">
        <v>83</v>
      </c>
    </row>
    <row r="21" spans="1:9" x14ac:dyDescent="0.25">
      <c r="A21" s="3" t="s">
        <v>60</v>
      </c>
      <c r="B21" s="4" t="s">
        <v>61</v>
      </c>
      <c r="C21" s="4" t="s">
        <v>62</v>
      </c>
      <c r="D21" s="6">
        <v>40330</v>
      </c>
      <c r="E21" s="5">
        <v>24</v>
      </c>
      <c r="F21" s="7"/>
      <c r="G21" s="5"/>
      <c r="H21" s="5"/>
      <c r="I21" s="5">
        <v>167</v>
      </c>
    </row>
    <row r="22" spans="1:9" x14ac:dyDescent="0.25">
      <c r="A22" s="3" t="s">
        <v>63</v>
      </c>
      <c r="B22" s="4" t="s">
        <v>64</v>
      </c>
      <c r="C22" s="4" t="s">
        <v>65</v>
      </c>
      <c r="D22" s="6">
        <v>40330</v>
      </c>
      <c r="E22" s="5">
        <v>24</v>
      </c>
      <c r="F22" s="7"/>
      <c r="G22" s="5"/>
      <c r="H22" s="5"/>
      <c r="I22" s="5">
        <v>83</v>
      </c>
    </row>
    <row r="23" spans="1:9" x14ac:dyDescent="0.25">
      <c r="A23" s="3" t="s">
        <v>66</v>
      </c>
      <c r="B23" s="4" t="s">
        <v>67</v>
      </c>
      <c r="C23" s="4" t="s">
        <v>68</v>
      </c>
      <c r="D23" s="6">
        <v>40330</v>
      </c>
      <c r="E23" s="5">
        <v>18</v>
      </c>
      <c r="F23" s="7"/>
      <c r="G23" s="5"/>
      <c r="H23" s="5"/>
      <c r="I23" s="5">
        <v>167</v>
      </c>
    </row>
    <row r="24" spans="1:9" x14ac:dyDescent="0.25">
      <c r="A24" s="3" t="s">
        <v>69</v>
      </c>
      <c r="B24" s="4" t="s">
        <v>70</v>
      </c>
      <c r="C24" s="4" t="s">
        <v>71</v>
      </c>
      <c r="D24" s="6">
        <v>40330</v>
      </c>
      <c r="E24" s="5">
        <v>18</v>
      </c>
      <c r="F24" s="7"/>
      <c r="G24" s="5"/>
      <c r="H24" s="5"/>
      <c r="I24" s="5">
        <v>167</v>
      </c>
    </row>
    <row r="25" spans="1:9" x14ac:dyDescent="0.25">
      <c r="A25" s="3" t="s">
        <v>72</v>
      </c>
      <c r="B25" s="4" t="s">
        <v>73</v>
      </c>
      <c r="C25" s="4" t="s">
        <v>74</v>
      </c>
      <c r="D25" s="6">
        <v>40330</v>
      </c>
      <c r="E25" s="5">
        <v>18</v>
      </c>
      <c r="F25" s="7"/>
      <c r="G25" s="5"/>
      <c r="H25" s="5"/>
      <c r="I25" s="5">
        <v>167</v>
      </c>
    </row>
    <row r="26" spans="1:9" x14ac:dyDescent="0.25">
      <c r="A26" s="3" t="s">
        <v>75</v>
      </c>
      <c r="B26" s="4" t="s">
        <v>76</v>
      </c>
      <c r="C26" s="4" t="s">
        <v>77</v>
      </c>
      <c r="D26" s="6">
        <v>40330</v>
      </c>
      <c r="E26" s="5">
        <v>12</v>
      </c>
      <c r="F26" s="7"/>
      <c r="G26" s="5"/>
      <c r="H26" s="5"/>
      <c r="I26" s="5">
        <v>167</v>
      </c>
    </row>
    <row r="27" spans="1:9" x14ac:dyDescent="0.25">
      <c r="A27" s="3" t="s">
        <v>78</v>
      </c>
      <c r="B27" s="4" t="s">
        <v>79</v>
      </c>
      <c r="C27" s="4" t="s">
        <v>80</v>
      </c>
      <c r="D27" s="6">
        <v>40330</v>
      </c>
      <c r="E27" s="5">
        <v>12</v>
      </c>
      <c r="F27" s="7"/>
      <c r="G27" s="5"/>
      <c r="H27" s="5"/>
      <c r="I27" s="5">
        <v>167</v>
      </c>
    </row>
    <row r="28" spans="1:9" x14ac:dyDescent="0.25">
      <c r="E28" s="5"/>
      <c r="F28" s="5"/>
      <c r="G28" s="5"/>
      <c r="H28" s="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/>
  </sheetViews>
  <sheetFormatPr baseColWidth="10" defaultRowHeight="14.25" x14ac:dyDescent="0.2"/>
  <cols>
    <col min="1" max="1" width="40.42578125" style="10" customWidth="1"/>
    <col min="2" max="2" width="15.42578125" style="10" bestFit="1" customWidth="1"/>
    <col min="3" max="4" width="14.42578125" style="10" bestFit="1" customWidth="1"/>
    <col min="5" max="16384" width="11.42578125" style="10"/>
  </cols>
  <sheetData>
    <row r="1" spans="1:4" ht="15" x14ac:dyDescent="0.2">
      <c r="A1" s="9" t="s">
        <v>85</v>
      </c>
      <c r="B1" s="9">
        <v>2010</v>
      </c>
      <c r="C1" s="9">
        <f>B1+1</f>
        <v>2011</v>
      </c>
      <c r="D1" s="9">
        <f t="shared" ref="D1" si="0">C1+1</f>
        <v>2012</v>
      </c>
    </row>
    <row r="2" spans="1:4" ht="15" x14ac:dyDescent="0.2">
      <c r="A2" s="9" t="s">
        <v>86</v>
      </c>
      <c r="B2" s="11">
        <f>DOLLAR((DAY(MINUTE(B1/38)/2+55)&amp;".4."&amp;B1)/7,)*7-6+1</f>
        <v>40273</v>
      </c>
      <c r="C2" s="11">
        <f>DOLLAR((DAY(MINUTE(C1/38)/2+55)&amp;".4."&amp;C1)/7,)*7-6+1</f>
        <v>40658</v>
      </c>
      <c r="D2" s="11">
        <f>DOLLAR((DAY(MINUTE(D1/38)/2+55)&amp;".4."&amp;D1)/7,)*7-6+1</f>
        <v>41008</v>
      </c>
    </row>
    <row r="3" spans="1:4" ht="15" x14ac:dyDescent="0.2">
      <c r="A3" s="12"/>
      <c r="B3" s="12"/>
    </row>
    <row r="4" spans="1:4" ht="15" x14ac:dyDescent="0.2">
      <c r="A4" s="9" t="str">
        <f>"Arbeitsfreie Tage "&amp;B1</f>
        <v>Arbeitsfreie Tage 2010</v>
      </c>
      <c r="B4" s="9" t="s">
        <v>87</v>
      </c>
      <c r="C4" s="9"/>
      <c r="D4" s="9"/>
    </row>
    <row r="5" spans="1:4" ht="15" x14ac:dyDescent="0.2">
      <c r="A5" s="13" t="s">
        <v>88</v>
      </c>
      <c r="B5" s="14">
        <f>DATE(B1,1,1)</f>
        <v>40179</v>
      </c>
    </row>
    <row r="6" spans="1:4" ht="15" x14ac:dyDescent="0.2">
      <c r="A6" s="13" t="s">
        <v>89</v>
      </c>
      <c r="B6" s="14">
        <f>DATE(B1,1,6)</f>
        <v>40184</v>
      </c>
    </row>
    <row r="7" spans="1:4" ht="15" x14ac:dyDescent="0.2">
      <c r="A7" s="13" t="s">
        <v>90</v>
      </c>
      <c r="B7" s="14">
        <f>B2-3</f>
        <v>40270</v>
      </c>
    </row>
    <row r="8" spans="1:4" ht="15" x14ac:dyDescent="0.2">
      <c r="A8" s="13" t="s">
        <v>91</v>
      </c>
      <c r="B8" s="14">
        <f>DATE(B1,5,1)</f>
        <v>40299</v>
      </c>
    </row>
    <row r="9" spans="1:4" ht="15" x14ac:dyDescent="0.2">
      <c r="A9" s="13" t="s">
        <v>92</v>
      </c>
      <c r="B9" s="14">
        <f>B2+38</f>
        <v>40311</v>
      </c>
    </row>
    <row r="10" spans="1:4" ht="15" x14ac:dyDescent="0.2">
      <c r="A10" s="15" t="s">
        <v>93</v>
      </c>
      <c r="B10" s="14">
        <f>B2+49</f>
        <v>40322</v>
      </c>
    </row>
    <row r="11" spans="1:4" ht="15" x14ac:dyDescent="0.2">
      <c r="A11" s="16" t="s">
        <v>94</v>
      </c>
      <c r="B11" s="14">
        <f>B2+59</f>
        <v>40332</v>
      </c>
    </row>
    <row r="12" spans="1:4" ht="15" x14ac:dyDescent="0.2">
      <c r="A12" s="13" t="s">
        <v>95</v>
      </c>
      <c r="B12" s="14">
        <f>DOLLAR((DAY(MINUTE(B1/38)/2+55)&amp;".4."&amp;B1)/7,)*7-IF(YEAR(1)=1904,5,6)+1</f>
        <v>40273</v>
      </c>
    </row>
    <row r="13" spans="1:4" ht="15" x14ac:dyDescent="0.2">
      <c r="A13" s="15" t="s">
        <v>96</v>
      </c>
      <c r="B13" s="14">
        <f>DATE(YEAR(B2),8,15)</f>
        <v>40405</v>
      </c>
    </row>
    <row r="14" spans="1:4" ht="15" x14ac:dyDescent="0.2">
      <c r="A14" s="16" t="s">
        <v>97</v>
      </c>
      <c r="B14" s="14">
        <f>DATE(B1,10,3)</f>
        <v>40454</v>
      </c>
    </row>
    <row r="15" spans="1:4" ht="15" x14ac:dyDescent="0.2">
      <c r="A15" s="16" t="s">
        <v>98</v>
      </c>
      <c r="B15" s="14">
        <f>DATE(B1,10,31)</f>
        <v>40482</v>
      </c>
    </row>
    <row r="16" spans="1:4" ht="15" x14ac:dyDescent="0.2">
      <c r="A16" s="16" t="s">
        <v>99</v>
      </c>
      <c r="B16" s="14">
        <f>DATE(B1,11,1)</f>
        <v>40483</v>
      </c>
    </row>
    <row r="17" spans="1:2" ht="15" x14ac:dyDescent="0.2">
      <c r="A17" s="13" t="s">
        <v>100</v>
      </c>
      <c r="B17" s="14">
        <f>DATE(B1,12,25)</f>
        <v>40537</v>
      </c>
    </row>
    <row r="18" spans="1:2" ht="15" x14ac:dyDescent="0.2">
      <c r="A18" s="13" t="s">
        <v>101</v>
      </c>
      <c r="B18" s="14">
        <f>DATE(B1,12,26)</f>
        <v>40538</v>
      </c>
    </row>
    <row r="19" spans="1:2" ht="15" x14ac:dyDescent="0.2">
      <c r="A19" s="16" t="s">
        <v>102</v>
      </c>
      <c r="B19" s="14"/>
    </row>
    <row r="20" spans="1:2" ht="15" x14ac:dyDescent="0.2">
      <c r="A20" s="16" t="s">
        <v>103</v>
      </c>
      <c r="B20" s="14"/>
    </row>
    <row r="21" spans="1:2" ht="15" x14ac:dyDescent="0.2">
      <c r="A21" s="16" t="s">
        <v>104</v>
      </c>
      <c r="B21" s="14"/>
    </row>
    <row r="22" spans="1:2" ht="15" x14ac:dyDescent="0.2">
      <c r="A22" s="16" t="s">
        <v>105</v>
      </c>
      <c r="B22" s="14"/>
    </row>
    <row r="23" spans="1:2" ht="15" x14ac:dyDescent="0.2">
      <c r="A23" s="16" t="s">
        <v>106</v>
      </c>
      <c r="B23" s="14"/>
    </row>
    <row r="24" spans="1:2" x14ac:dyDescent="0.2">
      <c r="A24" s="17" t="str">
        <f>"Arbeitsfreie Tage "&amp;C1</f>
        <v>Arbeitsfreie Tage 2011</v>
      </c>
    </row>
    <row r="25" spans="1:2" ht="15" x14ac:dyDescent="0.2">
      <c r="A25" s="13" t="s">
        <v>88</v>
      </c>
      <c r="B25" s="14">
        <f>DATE(C1,1,1)</f>
        <v>40544</v>
      </c>
    </row>
    <row r="26" spans="1:2" ht="15" x14ac:dyDescent="0.2">
      <c r="A26" s="13" t="s">
        <v>89</v>
      </c>
      <c r="B26" s="14">
        <f>DATE(C1,1,6)</f>
        <v>40549</v>
      </c>
    </row>
    <row r="27" spans="1:2" ht="15" x14ac:dyDescent="0.2">
      <c r="A27" s="13" t="s">
        <v>90</v>
      </c>
      <c r="B27" s="14">
        <f>C2-3</f>
        <v>40655</v>
      </c>
    </row>
    <row r="28" spans="1:2" ht="15" x14ac:dyDescent="0.2">
      <c r="A28" s="13" t="s">
        <v>91</v>
      </c>
      <c r="B28" s="14">
        <f>DATE(C1,5,1)</f>
        <v>40664</v>
      </c>
    </row>
    <row r="29" spans="1:2" ht="15" x14ac:dyDescent="0.2">
      <c r="A29" s="13" t="s">
        <v>92</v>
      </c>
      <c r="B29" s="14">
        <f>C2+38</f>
        <v>40696</v>
      </c>
    </row>
    <row r="30" spans="1:2" ht="15" x14ac:dyDescent="0.2">
      <c r="A30" s="15" t="s">
        <v>93</v>
      </c>
      <c r="B30" s="14">
        <f>C2+49</f>
        <v>40707</v>
      </c>
    </row>
    <row r="31" spans="1:2" ht="15" x14ac:dyDescent="0.2">
      <c r="A31" s="16" t="s">
        <v>94</v>
      </c>
      <c r="B31" s="14">
        <f>C2+59</f>
        <v>40717</v>
      </c>
    </row>
    <row r="32" spans="1:2" ht="15" x14ac:dyDescent="0.2">
      <c r="A32" s="13" t="s">
        <v>95</v>
      </c>
      <c r="B32" s="14">
        <f>DOLLAR((DAY(MINUTE(C1/38)/2+55)&amp;".4."&amp;C1)/7,)*7-IF(YEAR(1)=1904,5,6)+1</f>
        <v>40658</v>
      </c>
    </row>
    <row r="33" spans="1:2" ht="15" x14ac:dyDescent="0.2">
      <c r="A33" s="15" t="s">
        <v>96</v>
      </c>
      <c r="B33" s="14">
        <f>DATE(YEAR(C2),8,15)</f>
        <v>40770</v>
      </c>
    </row>
    <row r="34" spans="1:2" ht="15" x14ac:dyDescent="0.2">
      <c r="A34" s="16" t="s">
        <v>97</v>
      </c>
      <c r="B34" s="14">
        <f>DATE(C1,10,3)</f>
        <v>40819</v>
      </c>
    </row>
    <row r="35" spans="1:2" ht="15" x14ac:dyDescent="0.2">
      <c r="A35" s="16" t="s">
        <v>98</v>
      </c>
      <c r="B35" s="14">
        <f>DATE(C1,10,31)</f>
        <v>40847</v>
      </c>
    </row>
    <row r="36" spans="1:2" ht="15" x14ac:dyDescent="0.2">
      <c r="A36" s="16" t="s">
        <v>99</v>
      </c>
      <c r="B36" s="14">
        <f>DATE(C1,11,1)</f>
        <v>40848</v>
      </c>
    </row>
    <row r="37" spans="1:2" ht="15" x14ac:dyDescent="0.2">
      <c r="A37" s="13" t="s">
        <v>100</v>
      </c>
      <c r="B37" s="14">
        <f>DATE(C1,12,25)</f>
        <v>40902</v>
      </c>
    </row>
    <row r="38" spans="1:2" ht="15" x14ac:dyDescent="0.2">
      <c r="A38" s="13" t="s">
        <v>101</v>
      </c>
      <c r="B38" s="14">
        <f>DATE(C1,12,26)</f>
        <v>40903</v>
      </c>
    </row>
    <row r="39" spans="1:2" ht="15" x14ac:dyDescent="0.2">
      <c r="A39" s="16" t="s">
        <v>102</v>
      </c>
      <c r="B39" s="14"/>
    </row>
    <row r="40" spans="1:2" ht="15" x14ac:dyDescent="0.2">
      <c r="A40" s="16" t="s">
        <v>103</v>
      </c>
      <c r="B40" s="14"/>
    </row>
    <row r="41" spans="1:2" ht="15" x14ac:dyDescent="0.2">
      <c r="A41" s="16" t="s">
        <v>104</v>
      </c>
      <c r="B41" s="14"/>
    </row>
    <row r="42" spans="1:2" ht="15" x14ac:dyDescent="0.2">
      <c r="A42" s="16" t="s">
        <v>105</v>
      </c>
      <c r="B42" s="14"/>
    </row>
    <row r="43" spans="1:2" ht="15" x14ac:dyDescent="0.2">
      <c r="A43" s="16" t="s">
        <v>106</v>
      </c>
      <c r="B43" s="14"/>
    </row>
    <row r="44" spans="1:2" x14ac:dyDescent="0.2">
      <c r="A44" s="17" t="str">
        <f>"Arbeitsfreie Tage "&amp;B1</f>
        <v>Arbeitsfreie Tage 2010</v>
      </c>
    </row>
    <row r="45" spans="1:2" ht="15" x14ac:dyDescent="0.2">
      <c r="A45" s="13" t="s">
        <v>88</v>
      </c>
      <c r="B45" s="14">
        <f>DATE(D1,1,1)</f>
        <v>40909</v>
      </c>
    </row>
    <row r="46" spans="1:2" ht="15" x14ac:dyDescent="0.2">
      <c r="A46" s="13" t="s">
        <v>89</v>
      </c>
      <c r="B46" s="14">
        <f>DATE(D1,1,6)</f>
        <v>40914</v>
      </c>
    </row>
    <row r="47" spans="1:2" ht="15" x14ac:dyDescent="0.2">
      <c r="A47" s="13" t="s">
        <v>90</v>
      </c>
      <c r="B47" s="14">
        <f>D2-3</f>
        <v>41005</v>
      </c>
    </row>
    <row r="48" spans="1:2" ht="15" x14ac:dyDescent="0.2">
      <c r="A48" s="13" t="s">
        <v>91</v>
      </c>
      <c r="B48" s="14">
        <f>DATE(D1,5,1)</f>
        <v>41030</v>
      </c>
    </row>
    <row r="49" spans="1:2" ht="15" x14ac:dyDescent="0.2">
      <c r="A49" s="13" t="s">
        <v>92</v>
      </c>
      <c r="B49" s="14">
        <f>D2+38</f>
        <v>41046</v>
      </c>
    </row>
    <row r="50" spans="1:2" ht="15" x14ac:dyDescent="0.2">
      <c r="A50" s="15" t="s">
        <v>93</v>
      </c>
      <c r="B50" s="14">
        <f>D2+49</f>
        <v>41057</v>
      </c>
    </row>
    <row r="51" spans="1:2" ht="15" x14ac:dyDescent="0.2">
      <c r="A51" s="16" t="s">
        <v>94</v>
      </c>
      <c r="B51" s="14">
        <f>D2+59</f>
        <v>41067</v>
      </c>
    </row>
    <row r="52" spans="1:2" ht="15" x14ac:dyDescent="0.2">
      <c r="A52" s="13" t="s">
        <v>95</v>
      </c>
      <c r="B52" s="14">
        <f>DOLLAR((DAY(MINUTE(D1/38)/2+55)&amp;".4."&amp;D1)/7,)*7-IF(YEAR(1)=1904,5,6)+1</f>
        <v>41008</v>
      </c>
    </row>
    <row r="53" spans="1:2" ht="15" x14ac:dyDescent="0.2">
      <c r="A53" s="15" t="s">
        <v>96</v>
      </c>
      <c r="B53" s="14">
        <f>DATE(YEAR(D2),8,15)</f>
        <v>41136</v>
      </c>
    </row>
    <row r="54" spans="1:2" ht="15" x14ac:dyDescent="0.2">
      <c r="A54" s="16" t="s">
        <v>97</v>
      </c>
      <c r="B54" s="14">
        <f>DATE(D1,10,3)</f>
        <v>41185</v>
      </c>
    </row>
    <row r="55" spans="1:2" ht="15" x14ac:dyDescent="0.2">
      <c r="A55" s="16" t="s">
        <v>98</v>
      </c>
      <c r="B55" s="14">
        <f>DATE(D1,10,31)</f>
        <v>41213</v>
      </c>
    </row>
    <row r="56" spans="1:2" ht="15" x14ac:dyDescent="0.2">
      <c r="A56" s="16" t="s">
        <v>99</v>
      </c>
      <c r="B56" s="14">
        <f>DATE(D1,11,1)</f>
        <v>41214</v>
      </c>
    </row>
    <row r="57" spans="1:2" ht="15" x14ac:dyDescent="0.2">
      <c r="A57" s="13" t="s">
        <v>100</v>
      </c>
      <c r="B57" s="14">
        <f>DATE(D1,12,25)</f>
        <v>41268</v>
      </c>
    </row>
    <row r="58" spans="1:2" ht="15" x14ac:dyDescent="0.2">
      <c r="A58" s="13" t="s">
        <v>101</v>
      </c>
      <c r="B58" s="14">
        <f>DATE(D1,12,26)</f>
        <v>41269</v>
      </c>
    </row>
    <row r="59" spans="1:2" ht="15" x14ac:dyDescent="0.2">
      <c r="A59" s="16" t="s">
        <v>102</v>
      </c>
      <c r="B59" s="14"/>
    </row>
    <row r="60" spans="1:2" ht="15" x14ac:dyDescent="0.2">
      <c r="A60" s="16" t="s">
        <v>103</v>
      </c>
      <c r="B60" s="14"/>
    </row>
    <row r="61" spans="1:2" ht="15" x14ac:dyDescent="0.2">
      <c r="A61" s="16" t="s">
        <v>104</v>
      </c>
      <c r="B61" s="14"/>
    </row>
    <row r="62" spans="1:2" ht="15" x14ac:dyDescent="0.2">
      <c r="A62" s="16" t="s">
        <v>105</v>
      </c>
      <c r="B62" s="14"/>
    </row>
    <row r="63" spans="1:2" ht="15" x14ac:dyDescent="0.2">
      <c r="A63" s="16" t="s">
        <v>106</v>
      </c>
      <c r="B63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Vertragsliste</vt:lpstr>
      <vt:lpstr>Arbeitsfreie Tage</vt:lpstr>
      <vt:lpstr>ArbeitsfreieTage</vt:lpstr>
    </vt:vector>
  </TitlesOfParts>
  <Company>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</dc:creator>
  <cp:lastModifiedBy>Stephan</cp:lastModifiedBy>
  <dcterms:created xsi:type="dcterms:W3CDTF">2010-03-08T15:54:19Z</dcterms:created>
  <dcterms:modified xsi:type="dcterms:W3CDTF">2010-06-25T16:32:11Z</dcterms:modified>
</cp:coreProperties>
</file>